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angelim\Desktop\eu\IRPF\CONECTOR\08 e 09-2024\"/>
    </mc:Choice>
  </mc:AlternateContent>
  <xr:revisionPtr revIDLastSave="0" documentId="13_ncr:1_{C6784ABC-8F23-4BDC-95AB-BDCE59E2B413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1" l="1"/>
  <c r="E40" i="1" s="1"/>
  <c r="F40" i="1" s="1"/>
  <c r="C21" i="1"/>
  <c r="E21" i="1" s="1"/>
  <c r="F21" i="1" s="1"/>
  <c r="C20" i="1" l="1"/>
  <c r="E20" i="1" s="1"/>
  <c r="F20" i="1" s="1"/>
  <c r="C41" i="1"/>
  <c r="E41" i="1" s="1"/>
  <c r="F41" i="1" s="1"/>
  <c r="C39" i="1"/>
  <c r="E39" i="1" s="1"/>
  <c r="F39" i="1" s="1"/>
  <c r="C38" i="1"/>
  <c r="E38" i="1" s="1"/>
  <c r="F38" i="1" s="1"/>
  <c r="C37" i="1"/>
  <c r="E37" i="1" s="1"/>
  <c r="F37" i="1" s="1"/>
  <c r="C19" i="1"/>
  <c r="E19" i="1" s="1"/>
  <c r="F19" i="1" s="1"/>
  <c r="C18" i="1"/>
  <c r="E18" i="1" s="1"/>
  <c r="F18" i="1" s="1"/>
  <c r="C36" i="1"/>
  <c r="E36" i="1" s="1"/>
  <c r="F36" i="1" s="1"/>
  <c r="C17" i="1"/>
  <c r="E17" i="1" s="1"/>
  <c r="F17" i="1" s="1"/>
  <c r="C35" i="1"/>
  <c r="E35" i="1" s="1"/>
  <c r="F35" i="1" s="1"/>
  <c r="C16" i="1"/>
  <c r="E16" i="1" s="1"/>
  <c r="F16" i="1" s="1"/>
  <c r="C34" i="1"/>
  <c r="E34" i="1" s="1"/>
  <c r="F34" i="1" s="1"/>
  <c r="C15" i="1"/>
  <c r="E15" i="1" s="1"/>
  <c r="F15" i="1" s="1"/>
  <c r="C33" i="1"/>
  <c r="E33" i="1" s="1"/>
  <c r="F33" i="1" s="1"/>
  <c r="C14" i="1"/>
  <c r="E14" i="1" s="1"/>
  <c r="F14" i="1" s="1"/>
  <c r="C32" i="1"/>
  <c r="E32" i="1" s="1"/>
  <c r="F32" i="1" s="1"/>
  <c r="C13" i="1"/>
  <c r="E13" i="1" s="1"/>
  <c r="F13" i="1" s="1"/>
  <c r="C12" i="1"/>
  <c r="E12" i="1" s="1"/>
  <c r="F12" i="1" s="1"/>
  <c r="C30" i="1" l="1"/>
  <c r="E30" i="1" s="1"/>
  <c r="F30" i="1" s="1"/>
  <c r="C11" i="1"/>
  <c r="E11" i="1" s="1"/>
  <c r="F11" i="1" s="1"/>
  <c r="C22" i="1" l="1"/>
  <c r="E22" i="1" s="1"/>
  <c r="F22" i="1" s="1"/>
  <c r="C31" i="1"/>
  <c r="F23" i="1" l="1"/>
  <c r="E31" i="1"/>
  <c r="F31" i="1" s="1"/>
  <c r="F42" i="1" l="1"/>
</calcChain>
</file>

<file path=xl/sharedStrings.xml><?xml version="1.0" encoding="utf-8"?>
<sst xmlns="http://schemas.openxmlformats.org/spreadsheetml/2006/main" count="27" uniqueCount="16">
  <si>
    <t>Faturamento Mensal</t>
  </si>
  <si>
    <t>Crédito Descontado</t>
  </si>
  <si>
    <t>Contribuição Devida</t>
  </si>
  <si>
    <t>Percentual Efetivo</t>
  </si>
  <si>
    <t>Apuraçao do percentual médio de recolhimento do PIS</t>
  </si>
  <si>
    <t>Mês</t>
  </si>
  <si>
    <t>A</t>
  </si>
  <si>
    <t xml:space="preserve">C </t>
  </si>
  <si>
    <t>D = B - C</t>
  </si>
  <si>
    <t>E = D/A</t>
  </si>
  <si>
    <t>Apuraçao do percentual médio de recolhimento do COFINS</t>
  </si>
  <si>
    <t>1.      Apuração dos percentuais de PIS e COFINS (somente para empresas tributadas pelo lucro real)</t>
  </si>
  <si>
    <t>(B)</t>
  </si>
  <si>
    <t>Percentual médio do período</t>
  </si>
  <si>
    <t>CONTRIBUIÇÃO   NÃO CUMULATIVA</t>
  </si>
  <si>
    <t>CONTRIBUIÇÃO  NÃO CUMULATIVA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</si>
</sst>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" fontId="3" fillId="0" borderId="1" xfId="0" applyNumberFormat="1" applyFont="1" applyBorder="1"/>
    <xf numFmtId="164" fontId="3" fillId="0" borderId="1" xfId="1" applyFont="1" applyBorder="1"/>
    <xf numFmtId="10" fontId="3" fillId="0" borderId="1" xfId="2" applyNumberFormat="1" applyFont="1" applyBorder="1"/>
    <xf numFmtId="10" fontId="3" fillId="0" borderId="0" xfId="2" applyNumberFormat="1" applyFont="1"/>
    <xf numFmtId="0" fontId="3" fillId="0" borderId="0" xfId="0" quotePrefix="1" applyFont="1"/>
    <xf numFmtId="0" fontId="5" fillId="2" borderId="5" xfId="3" applyFont="1" applyFill="1" applyBorder="1" applyAlignment="1" applyProtection="1">
      <alignment horizontal="center" vertical="center" wrapText="1"/>
      <protection hidden="1"/>
    </xf>
    <xf numFmtId="0" fontId="5" fillId="2" borderId="6" xfId="3" applyFont="1" applyFill="1" applyBorder="1" applyAlignment="1" applyProtection="1">
      <alignment horizontal="center" vertical="center" wrapText="1"/>
      <protection hidden="1"/>
    </xf>
    <xf numFmtId="43" fontId="3" fillId="0" borderId="0" xfId="0" applyNumberFormat="1" applyFont="1"/>
    <xf numFmtId="9" fontId="3" fillId="0" borderId="0" xfId="0" applyNumberFormat="1" applyFont="1"/>
    <xf numFmtId="10" fontId="3" fillId="0" borderId="0" xfId="0" applyNumberFormat="1" applyFont="1"/>
    <xf numFmtId="44" fontId="3" fillId="0" borderId="0" xfId="0" applyNumberFormat="1" applyFont="1"/>
    <xf numFmtId="17" fontId="3" fillId="0" borderId="7" xfId="0" applyNumberFormat="1" applyFont="1" applyBorder="1"/>
    <xf numFmtId="164" fontId="3" fillId="0" borderId="5" xfId="1" applyFont="1" applyBorder="1"/>
    <xf numFmtId="164" fontId="3" fillId="0" borderId="7" xfId="1" applyFont="1" applyBorder="1"/>
    <xf numFmtId="10" fontId="3" fillId="0" borderId="7" xfId="2" applyNumberFormat="1" applyFont="1" applyBorder="1"/>
    <xf numFmtId="17" fontId="3" fillId="0" borderId="8" xfId="0" applyNumberFormat="1" applyFont="1" applyBorder="1"/>
    <xf numFmtId="17" fontId="3" fillId="0" borderId="0" xfId="0" applyNumberFormat="1" applyFont="1"/>
    <xf numFmtId="164" fontId="3" fillId="0" borderId="0" xfId="1" applyFont="1" applyBorder="1"/>
    <xf numFmtId="10" fontId="3" fillId="0" borderId="0" xfId="2" applyNumberFormat="1" applyFont="1" applyBorder="1"/>
    <xf numFmtId="10" fontId="2" fillId="0" borderId="1" xfId="2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4">
    <cellStyle name="Moeda" xfId="1" builtinId="4"/>
    <cellStyle name="Normal" xfId="0" builtinId="0"/>
    <cellStyle name="Normal 10" xfId="3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50"/>
  <sheetViews>
    <sheetView tabSelected="1" topLeftCell="A4" zoomScaleNormal="100" workbookViewId="0">
      <selection activeCell="K25" sqref="K25"/>
    </sheetView>
  </sheetViews>
  <sheetFormatPr defaultRowHeight="12.75" x14ac:dyDescent="0.2"/>
  <cols>
    <col min="1" max="1" width="9.85546875" style="1" customWidth="1"/>
    <col min="2" max="2" width="19" style="1" customWidth="1"/>
    <col min="3" max="3" width="18.140625" style="1" bestFit="1" customWidth="1"/>
    <col min="4" max="4" width="16.5703125" style="1" bestFit="1" customWidth="1"/>
    <col min="5" max="5" width="16.7109375" style="1" bestFit="1" customWidth="1"/>
    <col min="6" max="6" width="15.42578125" style="1" bestFit="1" customWidth="1"/>
    <col min="7" max="7" width="20.5703125" style="1" customWidth="1"/>
    <col min="8" max="8" width="15.5703125" style="1" hidden="1" customWidth="1"/>
    <col min="9" max="9" width="13.5703125" style="1" hidden="1" customWidth="1"/>
    <col min="10" max="10" width="11" style="1" hidden="1" customWidth="1"/>
    <col min="11" max="11" width="15" style="1" bestFit="1" customWidth="1"/>
    <col min="12" max="12" width="9.140625" style="1"/>
    <col min="13" max="13" width="15" style="1" bestFit="1" customWidth="1"/>
    <col min="14" max="16384" width="9.140625" style="1"/>
  </cols>
  <sheetData>
    <row r="3" spans="1:13" x14ac:dyDescent="0.2">
      <c r="A3" s="25"/>
      <c r="B3" s="25"/>
      <c r="C3" s="25"/>
      <c r="D3" s="25"/>
      <c r="E3" s="25"/>
      <c r="F3" s="25"/>
    </row>
    <row r="4" spans="1:13" ht="13.5" thickBot="1" x14ac:dyDescent="0.25">
      <c r="A4" s="26" t="s">
        <v>11</v>
      </c>
      <c r="B4" s="26"/>
      <c r="C4" s="26"/>
      <c r="D4" s="26"/>
      <c r="E4" s="26"/>
      <c r="F4" s="26"/>
    </row>
    <row r="5" spans="1:13" ht="13.5" thickBot="1" x14ac:dyDescent="0.25">
      <c r="A5" s="27" t="s">
        <v>4</v>
      </c>
      <c r="B5" s="28"/>
      <c r="C5" s="28"/>
      <c r="D5" s="28"/>
      <c r="E5" s="28"/>
      <c r="F5" s="29"/>
    </row>
    <row r="6" spans="1:13" ht="23.25" thickBot="1" x14ac:dyDescent="0.25">
      <c r="A6" s="2" t="s">
        <v>5</v>
      </c>
      <c r="B6" s="2" t="s">
        <v>0</v>
      </c>
      <c r="C6" s="10" t="s">
        <v>14</v>
      </c>
      <c r="D6" s="2" t="s">
        <v>1</v>
      </c>
      <c r="E6" s="2" t="s">
        <v>2</v>
      </c>
      <c r="F6" s="2" t="s">
        <v>3</v>
      </c>
    </row>
    <row r="7" spans="1:13" s="4" customFormat="1" ht="13.5" thickBot="1" x14ac:dyDescent="0.3">
      <c r="A7" s="3"/>
      <c r="B7" s="3" t="s">
        <v>6</v>
      </c>
      <c r="C7" s="11" t="s">
        <v>12</v>
      </c>
      <c r="D7" s="3" t="s">
        <v>7</v>
      </c>
      <c r="E7" s="3" t="s">
        <v>8</v>
      </c>
      <c r="F7" s="3" t="s">
        <v>9</v>
      </c>
    </row>
    <row r="8" spans="1:13" ht="13.5" thickBot="1" x14ac:dyDescent="0.25">
      <c r="A8" s="5"/>
      <c r="B8" s="6"/>
      <c r="C8" s="6"/>
      <c r="D8" s="6"/>
      <c r="E8" s="6"/>
      <c r="F8" s="7"/>
    </row>
    <row r="10" spans="1:13" ht="13.5" thickBot="1" x14ac:dyDescent="0.25">
      <c r="H10" s="8">
        <v>6.4999999999999997E-3</v>
      </c>
      <c r="I10" s="8">
        <v>1.6500000000000001E-2</v>
      </c>
      <c r="J10" s="8">
        <v>6.4999999999999997E-3</v>
      </c>
      <c r="M10" s="15"/>
    </row>
    <row r="11" spans="1:13" ht="13.5" thickBot="1" x14ac:dyDescent="0.25">
      <c r="A11" s="20">
        <v>45383</v>
      </c>
      <c r="B11" s="17">
        <v>1805353.7</v>
      </c>
      <c r="C11" s="18">
        <f t="shared" ref="C11:C21" si="0">B11*1.65%</f>
        <v>29788.336050000002</v>
      </c>
      <c r="D11" s="18">
        <v>29788.34</v>
      </c>
      <c r="E11" s="6">
        <f t="shared" ref="E11:E21" si="1">C11-D11</f>
        <v>-3.9499999984400347E-3</v>
      </c>
      <c r="F11" s="19">
        <f t="shared" ref="F11:F21" si="2">E11/B11</f>
        <v>-2.1879369114429126E-9</v>
      </c>
      <c r="H11" s="9"/>
    </row>
    <row r="12" spans="1:13" ht="13.5" thickBot="1" x14ac:dyDescent="0.25">
      <c r="A12" s="20">
        <v>45413</v>
      </c>
      <c r="B12" s="17">
        <v>2321070.23</v>
      </c>
      <c r="C12" s="18">
        <f t="shared" si="0"/>
        <v>38297.658795000003</v>
      </c>
      <c r="D12" s="18">
        <v>28462.3</v>
      </c>
      <c r="E12" s="6">
        <f t="shared" si="1"/>
        <v>9835.3587950000037</v>
      </c>
      <c r="F12" s="19">
        <f t="shared" si="2"/>
        <v>4.2374240416671941E-3</v>
      </c>
      <c r="H12" s="9"/>
    </row>
    <row r="13" spans="1:13" ht="13.5" thickBot="1" x14ac:dyDescent="0.25">
      <c r="A13" s="20">
        <v>45444</v>
      </c>
      <c r="B13" s="17">
        <v>3370045.92</v>
      </c>
      <c r="C13" s="18">
        <f t="shared" si="0"/>
        <v>55605.757680000002</v>
      </c>
      <c r="D13" s="18">
        <v>36248.720000000001</v>
      </c>
      <c r="E13" s="6">
        <f t="shared" si="1"/>
        <v>19357.037680000001</v>
      </c>
      <c r="F13" s="19">
        <f t="shared" si="2"/>
        <v>5.7438498286100509E-3</v>
      </c>
      <c r="H13" s="9"/>
    </row>
    <row r="14" spans="1:13" ht="13.5" thickBot="1" x14ac:dyDescent="0.25">
      <c r="A14" s="20">
        <v>45474</v>
      </c>
      <c r="B14" s="17">
        <v>3671810.7</v>
      </c>
      <c r="C14" s="18">
        <f t="shared" si="0"/>
        <v>60584.876550000008</v>
      </c>
      <c r="D14" s="18">
        <v>41856.75</v>
      </c>
      <c r="E14" s="6">
        <f t="shared" si="1"/>
        <v>18728.126550000008</v>
      </c>
      <c r="F14" s="19">
        <f t="shared" si="2"/>
        <v>5.1005152716614745E-3</v>
      </c>
      <c r="H14" s="9"/>
    </row>
    <row r="15" spans="1:13" ht="13.5" thickBot="1" x14ac:dyDescent="0.25">
      <c r="A15" s="20">
        <v>45505</v>
      </c>
      <c r="B15" s="17">
        <v>6004429.4400000004</v>
      </c>
      <c r="C15" s="18">
        <f t="shared" si="0"/>
        <v>99073.085760000016</v>
      </c>
      <c r="D15" s="18">
        <v>24891.06</v>
      </c>
      <c r="E15" s="6">
        <f t="shared" si="1"/>
        <v>74182.025760000019</v>
      </c>
      <c r="F15" s="19">
        <f t="shared" si="2"/>
        <v>1.2354550336759394E-2</v>
      </c>
      <c r="H15" s="9"/>
    </row>
    <row r="16" spans="1:13" ht="13.5" thickBot="1" x14ac:dyDescent="0.25">
      <c r="A16" s="20">
        <v>45536</v>
      </c>
      <c r="B16" s="17">
        <v>7549602.2000000002</v>
      </c>
      <c r="C16" s="18">
        <f t="shared" si="0"/>
        <v>124568.43630000002</v>
      </c>
      <c r="D16" s="18">
        <v>59016.62</v>
      </c>
      <c r="E16" s="6">
        <f t="shared" si="1"/>
        <v>65551.816300000006</v>
      </c>
      <c r="F16" s="19">
        <f t="shared" si="2"/>
        <v>8.6828172615505492E-3</v>
      </c>
      <c r="H16" s="9"/>
    </row>
    <row r="17" spans="1:10" ht="13.5" thickBot="1" x14ac:dyDescent="0.25">
      <c r="A17" s="20">
        <v>45566</v>
      </c>
      <c r="B17" s="17">
        <v>5258304.8099999996</v>
      </c>
      <c r="C17" s="18">
        <f t="shared" si="0"/>
        <v>86762.029364999995</v>
      </c>
      <c r="D17" s="18">
        <v>39844.230000000003</v>
      </c>
      <c r="E17" s="6">
        <f t="shared" si="1"/>
        <v>46917.799364999992</v>
      </c>
      <c r="F17" s="19">
        <f t="shared" si="2"/>
        <v>8.9226092933551333E-3</v>
      </c>
      <c r="H17" s="9"/>
    </row>
    <row r="18" spans="1:10" ht="13.5" thickBot="1" x14ac:dyDescent="0.25">
      <c r="A18" s="20">
        <v>45597</v>
      </c>
      <c r="B18" s="17">
        <v>5765156.9199999999</v>
      </c>
      <c r="C18" s="18">
        <f t="shared" si="0"/>
        <v>95125.08918000001</v>
      </c>
      <c r="D18" s="18">
        <v>15280.62</v>
      </c>
      <c r="E18" s="6">
        <f t="shared" si="1"/>
        <v>79844.469180000015</v>
      </c>
      <c r="F18" s="19">
        <f t="shared" si="2"/>
        <v>1.3849487583418633E-2</v>
      </c>
      <c r="H18" s="9"/>
    </row>
    <row r="19" spans="1:10" ht="13.5" thickBot="1" x14ac:dyDescent="0.25">
      <c r="A19" s="20">
        <v>45627</v>
      </c>
      <c r="B19" s="17">
        <v>8609251.8800000008</v>
      </c>
      <c r="C19" s="18">
        <f t="shared" si="0"/>
        <v>142052.65602000002</v>
      </c>
      <c r="D19" s="18">
        <v>56953.599999999999</v>
      </c>
      <c r="E19" s="6">
        <f t="shared" si="1"/>
        <v>85099.056020000018</v>
      </c>
      <c r="F19" s="19">
        <f t="shared" si="2"/>
        <v>9.8846052138040139E-3</v>
      </c>
      <c r="H19" s="9"/>
    </row>
    <row r="20" spans="1:10" ht="13.5" thickBot="1" x14ac:dyDescent="0.25">
      <c r="A20" s="20">
        <v>45658</v>
      </c>
      <c r="B20" s="17">
        <v>10722927.960000001</v>
      </c>
      <c r="C20" s="18">
        <f t="shared" si="0"/>
        <v>176928.31134000001</v>
      </c>
      <c r="D20" s="18">
        <v>100407.28</v>
      </c>
      <c r="E20" s="6">
        <f t="shared" si="1"/>
        <v>76521.031340000016</v>
      </c>
      <c r="F20" s="19">
        <f t="shared" si="2"/>
        <v>7.1362067921605255E-3</v>
      </c>
      <c r="H20" s="9"/>
    </row>
    <row r="21" spans="1:10" ht="13.5" thickBot="1" x14ac:dyDescent="0.25">
      <c r="A21" s="20">
        <v>45689</v>
      </c>
      <c r="B21" s="17">
        <v>5511688.4000000004</v>
      </c>
      <c r="C21" s="18">
        <f t="shared" si="0"/>
        <v>90942.858600000007</v>
      </c>
      <c r="D21" s="18">
        <v>24291.21</v>
      </c>
      <c r="E21" s="6">
        <f t="shared" si="1"/>
        <v>66651.648600000015</v>
      </c>
      <c r="F21" s="19">
        <f t="shared" si="2"/>
        <v>1.2092782422170312E-2</v>
      </c>
      <c r="H21" s="9"/>
    </row>
    <row r="22" spans="1:10" ht="13.5" thickBot="1" x14ac:dyDescent="0.25">
      <c r="A22" s="20">
        <v>45717</v>
      </c>
      <c r="B22" s="17">
        <v>8801315.1899999995</v>
      </c>
      <c r="C22" s="18">
        <f t="shared" ref="C22" si="3">B22*1.65%</f>
        <v>145221.70063499999</v>
      </c>
      <c r="D22" s="18">
        <v>50153.32</v>
      </c>
      <c r="E22" s="6">
        <f t="shared" ref="E22" si="4">C22-D22</f>
        <v>95068.38063499998</v>
      </c>
      <c r="F22" s="19">
        <f t="shared" ref="F22" si="5">E22/B22</f>
        <v>1.0801610734611129E-2</v>
      </c>
      <c r="H22" s="9"/>
    </row>
    <row r="23" spans="1:10" ht="13.5" thickBot="1" x14ac:dyDescent="0.25">
      <c r="A23" s="33" t="s">
        <v>13</v>
      </c>
      <c r="B23" s="34"/>
      <c r="C23" s="34"/>
      <c r="D23" s="34"/>
      <c r="E23" s="35"/>
      <c r="F23" s="24">
        <f>SUM(F11:F22)/12</f>
        <v>8.2338713826526234E-3</v>
      </c>
      <c r="H23" s="9"/>
    </row>
    <row r="24" spans="1:10" x14ac:dyDescent="0.2">
      <c r="A24" s="21"/>
      <c r="B24" s="22"/>
      <c r="C24" s="22"/>
      <c r="D24" s="22"/>
      <c r="E24" s="22"/>
      <c r="F24" s="23"/>
      <c r="H24" s="9"/>
    </row>
    <row r="25" spans="1:10" ht="13.5" thickBot="1" x14ac:dyDescent="0.25">
      <c r="A25" s="30" t="s">
        <v>10</v>
      </c>
      <c r="B25" s="31"/>
      <c r="C25" s="31"/>
      <c r="D25" s="31"/>
      <c r="E25" s="31"/>
      <c r="F25" s="32"/>
    </row>
    <row r="26" spans="1:10" ht="23.25" thickBot="1" x14ac:dyDescent="0.25">
      <c r="A26" s="2" t="s">
        <v>5</v>
      </c>
      <c r="B26" s="2" t="s">
        <v>0</v>
      </c>
      <c r="C26" s="10" t="s">
        <v>15</v>
      </c>
      <c r="D26" s="2" t="s">
        <v>1</v>
      </c>
      <c r="E26" s="2" t="s">
        <v>2</v>
      </c>
      <c r="F26" s="2" t="s">
        <v>3</v>
      </c>
    </row>
    <row r="27" spans="1:10" ht="13.5" thickBot="1" x14ac:dyDescent="0.25">
      <c r="A27" s="3"/>
      <c r="B27" s="3" t="s">
        <v>6</v>
      </c>
      <c r="C27" s="11" t="s">
        <v>12</v>
      </c>
      <c r="D27" s="3" t="s">
        <v>7</v>
      </c>
      <c r="E27" s="3" t="s">
        <v>8</v>
      </c>
      <c r="F27" s="3" t="s">
        <v>9</v>
      </c>
    </row>
    <row r="28" spans="1:10" ht="13.5" thickBot="1" x14ac:dyDescent="0.25">
      <c r="A28" s="5"/>
      <c r="B28" s="6"/>
      <c r="C28" s="6"/>
      <c r="D28" s="6"/>
      <c r="E28" s="6"/>
      <c r="F28" s="7"/>
    </row>
    <row r="29" spans="1:10" ht="18" customHeight="1" thickBot="1" x14ac:dyDescent="0.25">
      <c r="H29" s="13">
        <v>0.03</v>
      </c>
      <c r="I29" s="14">
        <v>7.5999999999999998E-2</v>
      </c>
      <c r="J29" s="13">
        <v>0.04</v>
      </c>
    </row>
    <row r="30" spans="1:10" ht="13.5" thickBot="1" x14ac:dyDescent="0.25">
      <c r="A30" s="16">
        <v>45383</v>
      </c>
      <c r="B30" s="17">
        <v>1805353.7</v>
      </c>
      <c r="C30" s="18">
        <f t="shared" ref="C30" si="6">B30*7.6%</f>
        <v>137206.8812</v>
      </c>
      <c r="D30" s="18">
        <v>137206.88</v>
      </c>
      <c r="E30" s="6">
        <f t="shared" ref="E30" si="7">C30-D30</f>
        <v>1.1999999987892807E-3</v>
      </c>
      <c r="F30" s="7">
        <f t="shared" ref="F30:F36" si="8">E30/B30</f>
        <v>6.6468969420744568E-10</v>
      </c>
      <c r="H30" s="12"/>
      <c r="I30" s="12"/>
      <c r="J30" s="12"/>
    </row>
    <row r="31" spans="1:10" ht="13.5" thickBot="1" x14ac:dyDescent="0.25">
      <c r="A31" s="16">
        <v>45413</v>
      </c>
      <c r="B31" s="17">
        <v>2321070.23</v>
      </c>
      <c r="C31" s="18">
        <f t="shared" ref="C31:C36" si="9">B31*7.6%</f>
        <v>176401.33747999999</v>
      </c>
      <c r="D31" s="18">
        <v>131099.14000000001</v>
      </c>
      <c r="E31" s="6">
        <f t="shared" ref="E31:E35" si="10">C31-D31</f>
        <v>45302.197479999973</v>
      </c>
      <c r="F31" s="7">
        <f t="shared" si="8"/>
        <v>1.9517805577128088E-2</v>
      </c>
      <c r="H31" s="12"/>
      <c r="I31" s="12"/>
      <c r="J31" s="12"/>
    </row>
    <row r="32" spans="1:10" ht="13.5" thickBot="1" x14ac:dyDescent="0.25">
      <c r="A32" s="16">
        <v>45444</v>
      </c>
      <c r="B32" s="17">
        <v>3370045.92</v>
      </c>
      <c r="C32" s="18">
        <f t="shared" si="9"/>
        <v>256123.48991999999</v>
      </c>
      <c r="D32" s="18">
        <v>166963.79999999999</v>
      </c>
      <c r="E32" s="6">
        <f t="shared" si="10"/>
        <v>89159.689920000004</v>
      </c>
      <c r="F32" s="7">
        <f t="shared" si="8"/>
        <v>2.6456520782363702E-2</v>
      </c>
      <c r="H32" s="12"/>
      <c r="I32" s="12"/>
      <c r="J32" s="12"/>
    </row>
    <row r="33" spans="1:10" ht="13.5" thickBot="1" x14ac:dyDescent="0.25">
      <c r="A33" s="16">
        <v>45474</v>
      </c>
      <c r="B33" s="17">
        <v>3671810.7</v>
      </c>
      <c r="C33" s="18">
        <f t="shared" si="9"/>
        <v>279057.61320000002</v>
      </c>
      <c r="D33" s="18">
        <v>192794.72</v>
      </c>
      <c r="E33" s="6">
        <f t="shared" si="10"/>
        <v>86262.89320000002</v>
      </c>
      <c r="F33" s="7">
        <f t="shared" si="8"/>
        <v>2.3493284444102747E-2</v>
      </c>
      <c r="H33" s="12"/>
      <c r="I33" s="12"/>
      <c r="J33" s="12"/>
    </row>
    <row r="34" spans="1:10" ht="13.5" thickBot="1" x14ac:dyDescent="0.25">
      <c r="A34" s="16">
        <v>45505</v>
      </c>
      <c r="B34" s="17">
        <v>6004429.4400000004</v>
      </c>
      <c r="C34" s="18">
        <f t="shared" si="9"/>
        <v>456336.63744000002</v>
      </c>
      <c r="D34" s="18">
        <v>114649.75</v>
      </c>
      <c r="E34" s="6">
        <f t="shared" si="10"/>
        <v>341686.88744000002</v>
      </c>
      <c r="F34" s="7">
        <f t="shared" si="8"/>
        <v>5.6905804432269252E-2</v>
      </c>
      <c r="H34" s="12"/>
      <c r="I34" s="12"/>
      <c r="J34" s="12"/>
    </row>
    <row r="35" spans="1:10" ht="13.5" thickBot="1" x14ac:dyDescent="0.25">
      <c r="A35" s="16">
        <v>45536</v>
      </c>
      <c r="B35" s="17">
        <v>7549602.2000000002</v>
      </c>
      <c r="C35" s="18">
        <f t="shared" si="9"/>
        <v>573769.7672</v>
      </c>
      <c r="D35" s="18">
        <v>271834.13</v>
      </c>
      <c r="E35" s="6">
        <f t="shared" si="10"/>
        <v>301935.6372</v>
      </c>
      <c r="F35" s="7">
        <f t="shared" si="8"/>
        <v>3.999358233735812E-2</v>
      </c>
      <c r="H35" s="12"/>
      <c r="I35" s="12"/>
      <c r="J35" s="12"/>
    </row>
    <row r="36" spans="1:10" ht="13.5" thickBot="1" x14ac:dyDescent="0.25">
      <c r="A36" s="16">
        <v>45566</v>
      </c>
      <c r="B36" s="17">
        <v>5258304.8099999996</v>
      </c>
      <c r="C36" s="18">
        <f t="shared" si="9"/>
        <v>399631.16555999994</v>
      </c>
      <c r="D36" s="18">
        <v>183524.95</v>
      </c>
      <c r="E36" s="6">
        <f t="shared" ref="E36:E41" si="11">C36-D36</f>
        <v>216106.21555999992</v>
      </c>
      <c r="F36" s="7">
        <f t="shared" si="8"/>
        <v>4.1098076921866372E-2</v>
      </c>
      <c r="H36" s="12"/>
      <c r="I36" s="12"/>
      <c r="J36" s="12"/>
    </row>
    <row r="37" spans="1:10" ht="13.5" thickBot="1" x14ac:dyDescent="0.25">
      <c r="A37" s="16">
        <v>45597</v>
      </c>
      <c r="B37" s="17">
        <v>5765156.9199999999</v>
      </c>
      <c r="C37" s="18">
        <f t="shared" ref="C37:C41" si="12">B37*7.6%</f>
        <v>438151.92592000001</v>
      </c>
      <c r="D37" s="18">
        <v>70383.47</v>
      </c>
      <c r="E37" s="6">
        <f t="shared" si="11"/>
        <v>367768.45591999998</v>
      </c>
      <c r="F37" s="7">
        <f t="shared" ref="F37:F41" si="13">E37/B37</f>
        <v>6.3791577752926099E-2</v>
      </c>
      <c r="H37" s="12"/>
      <c r="I37" s="12"/>
      <c r="J37" s="12"/>
    </row>
    <row r="38" spans="1:10" ht="14.25" customHeight="1" thickBot="1" x14ac:dyDescent="0.25">
      <c r="A38" s="16">
        <v>45627</v>
      </c>
      <c r="B38" s="17">
        <v>8609251.8800000008</v>
      </c>
      <c r="C38" s="18">
        <f t="shared" si="12"/>
        <v>654303.14288000006</v>
      </c>
      <c r="D38" s="18">
        <v>262331.74</v>
      </c>
      <c r="E38" s="6">
        <f t="shared" si="11"/>
        <v>391971.40288000007</v>
      </c>
      <c r="F38" s="7">
        <f t="shared" si="13"/>
        <v>4.5529089907403203E-2</v>
      </c>
      <c r="H38" s="12"/>
      <c r="I38" s="12"/>
      <c r="J38" s="12"/>
    </row>
    <row r="39" spans="1:10" ht="14.25" customHeight="1" thickBot="1" x14ac:dyDescent="0.25">
      <c r="A39" s="16">
        <v>45658</v>
      </c>
      <c r="B39" s="17">
        <v>10722927.960000001</v>
      </c>
      <c r="C39" s="18">
        <f t="shared" si="12"/>
        <v>814942.52496000007</v>
      </c>
      <c r="D39" s="18">
        <v>462482.04</v>
      </c>
      <c r="E39" s="6">
        <f t="shared" si="11"/>
        <v>352460.48496000009</v>
      </c>
      <c r="F39" s="7">
        <f t="shared" si="13"/>
        <v>3.2869798834310182E-2</v>
      </c>
      <c r="H39" s="12"/>
      <c r="I39" s="12"/>
      <c r="J39" s="12"/>
    </row>
    <row r="40" spans="1:10" ht="14.25" customHeight="1" thickBot="1" x14ac:dyDescent="0.25">
      <c r="A40" s="16">
        <v>45689</v>
      </c>
      <c r="B40" s="17">
        <v>5511688.4000000004</v>
      </c>
      <c r="C40" s="18">
        <f t="shared" ref="C40" si="14">B40*7.6%</f>
        <v>418888.31839999999</v>
      </c>
      <c r="D40" s="18">
        <v>111886.24</v>
      </c>
      <c r="E40" s="6">
        <f t="shared" ref="E40" si="15">C40-D40</f>
        <v>307002.0784</v>
      </c>
      <c r="F40" s="7">
        <f t="shared" ref="F40" si="16">E40/B40</f>
        <v>5.5700187695661457E-2</v>
      </c>
      <c r="H40" s="12"/>
      <c r="I40" s="12"/>
      <c r="J40" s="12"/>
    </row>
    <row r="41" spans="1:10" ht="14.25" customHeight="1" thickBot="1" x14ac:dyDescent="0.25">
      <c r="A41" s="16">
        <v>45717</v>
      </c>
      <c r="B41" s="17">
        <v>8801315.1899999995</v>
      </c>
      <c r="C41" s="18">
        <f t="shared" si="12"/>
        <v>668899.95444</v>
      </c>
      <c r="D41" s="18">
        <v>231009.21</v>
      </c>
      <c r="E41" s="6">
        <f t="shared" si="11"/>
        <v>437890.74444000004</v>
      </c>
      <c r="F41" s="7">
        <f t="shared" si="13"/>
        <v>4.9752876131231936E-2</v>
      </c>
      <c r="H41" s="12"/>
      <c r="I41" s="12"/>
      <c r="J41" s="12"/>
    </row>
    <row r="42" spans="1:10" ht="13.5" thickBot="1" x14ac:dyDescent="0.25">
      <c r="A42" s="33" t="s">
        <v>13</v>
      </c>
      <c r="B42" s="34"/>
      <c r="C42" s="34"/>
      <c r="D42" s="34"/>
      <c r="E42" s="35"/>
      <c r="F42" s="24">
        <f>SUM(F30:F41)/12</f>
        <v>3.7925717123442566E-2</v>
      </c>
    </row>
    <row r="50" spans="7:7" x14ac:dyDescent="0.2">
      <c r="G50" s="8"/>
    </row>
  </sheetData>
  <mergeCells count="6">
    <mergeCell ref="A3:F3"/>
    <mergeCell ref="A4:F4"/>
    <mergeCell ref="A5:F5"/>
    <mergeCell ref="A25:F25"/>
    <mergeCell ref="A42:E42"/>
    <mergeCell ref="A23:E23"/>
  </mergeCells>
  <pageMargins left="0.51181102362204722" right="0.51181102362204722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18" sqref="G18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Gomes</dc:creator>
  <cp:lastModifiedBy>4396</cp:lastModifiedBy>
  <cp:lastPrinted>2022-09-16T13:28:52Z</cp:lastPrinted>
  <dcterms:created xsi:type="dcterms:W3CDTF">2019-06-04T15:52:33Z</dcterms:created>
  <dcterms:modified xsi:type="dcterms:W3CDTF">2025-05-23T17:51:33Z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2022-12-05T13:02:46Z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14b2dced-8038-4469-8c49-c75a7278e08d</vt:lpwstr>
  </property>
  <property fmtid="{D5CDD505-2E9C-101B-9397-08002B2CF9AE}" pid="7" name="MSIP_Label_defa4170-0d19-0005-0004-bc88714345d2_ActionId">
    <vt:lpwstr>93c78b3c-18a9-4678-b3a3-8768f79ca659</vt:lpwstr>
  </property>
  <property fmtid="{D5CDD505-2E9C-101B-9397-08002B2CF9AE}" pid="8" name="MSIP_Label_defa4170-0d19-0005-0004-bc88714345d2_ContentBits">
    <vt:lpwstr>0</vt:lpwstr>
  </property>
</Properties>
</file>